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F9"/>
  <c r="G9" s="1"/>
  <c r="H9" s="1"/>
  <c r="F10"/>
  <c r="G10" s="1"/>
  <c r="H10" s="1"/>
  <c r="F17"/>
  <c r="G17" s="1"/>
  <c r="H17" s="1"/>
  <c r="F12"/>
  <c r="G12" s="1"/>
  <c r="H12" s="1"/>
  <c r="F18"/>
  <c r="G18" s="1"/>
  <c r="H18" s="1"/>
  <c r="F11"/>
  <c r="G11" s="1"/>
  <c r="H11" s="1"/>
  <c r="F20"/>
  <c r="G20" s="1"/>
  <c r="H20" s="1"/>
  <c r="F19"/>
  <c r="G19" s="1"/>
  <c r="H19" s="1"/>
  <c r="F16"/>
  <c r="G16" s="1"/>
  <c r="H16" s="1"/>
  <c r="F14"/>
  <c r="G14" s="1"/>
  <c r="H14" s="1"/>
  <c r="F13"/>
  <c r="G13" s="1"/>
  <c r="H13" s="1"/>
  <c r="F15"/>
  <c r="G15" s="1"/>
  <c r="H15" s="1"/>
  <c r="F8"/>
  <c r="F21" s="1"/>
  <c r="G8" l="1"/>
  <c r="H8" l="1"/>
  <c r="H21" s="1"/>
  <c r="G21"/>
</calcChain>
</file>

<file path=xl/sharedStrings.xml><?xml version="1.0" encoding="utf-8"?>
<sst xmlns="http://schemas.openxmlformats.org/spreadsheetml/2006/main" count="61" uniqueCount="60">
  <si>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</si>
  <si>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</si>
  <si>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</si>
  <si>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</si>
  <si>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</si>
  <si>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</si>
  <si>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</si>
  <si>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</si>
  <si>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</si>
  <si>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</si>
  <si>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</si>
  <si>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</si>
  <si>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</si>
  <si>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</si>
  <si>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</si>
  <si>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</si>
  <si>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</si>
  <si>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</si>
  <si>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</si>
  <si>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</si>
  <si>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</si>
  <si>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</si>
  <si>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</si>
  <si>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</si>
  <si>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</si>
  <si>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</si>
  <si>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</si>
  <si>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</si>
  <si>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</si>
  <si>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</si>
  <si>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</si>
  <si>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</si>
  <si>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</si>
  <si>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</si>
  <si>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</si>
  <si>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</si>
  <si>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</si>
  <si>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City Manager</t>
  </si>
  <si>
    <t>Water Director</t>
  </si>
  <si>
    <t>City Auditor</t>
  </si>
  <si>
    <t>Legal Secretary</t>
  </si>
  <si>
    <t>Utitlity Administrator</t>
  </si>
  <si>
    <t>Field Oprations Crewleader</t>
  </si>
  <si>
    <t>Assistant ITS Director</t>
  </si>
  <si>
    <t>Account Technician</t>
  </si>
  <si>
    <t>Compliance Specialist</t>
  </si>
  <si>
    <t>Senior Libririan</t>
  </si>
  <si>
    <t>Libririan</t>
  </si>
  <si>
    <t>Public Events Manager</t>
  </si>
  <si>
    <t>1.) How many employee's received a 5.5% raise?</t>
  </si>
  <si>
    <t>2.) How many employee's received a 4% raise?</t>
  </si>
  <si>
    <t>3.) Which employee has the highest salary for 2011?</t>
  </si>
  <si>
    <t>Dale Fisser</t>
  </si>
  <si>
    <t>4.) Which employee has the lowest salary for 2011?</t>
  </si>
  <si>
    <t>Operations Manager</t>
  </si>
  <si>
    <t>5.) Is the employee with the fewest years of service also the lowest paid for 2011?</t>
  </si>
  <si>
    <t>No</t>
  </si>
  <si>
    <t>mendoza</t>
  </si>
  <si>
    <t>Chris</t>
  </si>
  <si>
    <t>Dean Washington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</si>
</sst>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2" fillId="0" borderId="0" xfId="0" applyFont="1"/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perspective val="30"/>
    </c:view3D>
    <c:plotArea>
      <c:layout>
        <c:manualLayout>
          <c:layoutTarget val="inner"/>
          <c:xMode val="edge"/>
          <c:yMode val="edge"/>
          <c:x val="0.10793764878227431"/>
          <c:y val="0.11826972585364628"/>
          <c:w val="0.8804344442409815"/>
          <c:h val="0.44665385726305745"/>
        </c:manualLayout>
      </c:layout>
      <c:bar3DChart>
        <c:barDir val="col"/>
        <c:grouping val="clustered"/>
        <c:ser>
          <c:idx val="0"/>
          <c:order val="0"/>
          <c:tx>
            <c:strRef>
              <c:f>Sheet1!$E$5:$E$6</c:f>
              <c:strCache>
                <c:ptCount val="1"/>
                <c:pt idx="0">
                  <c:v>2010 SALARY</c:v>
                </c:pt>
              </c:strCache>
            </c:strRef>
          </c:tx>
          <c:cat>
            <c:strRef>
              <c:f>Sheet1!$C$6:$C$20</c:f>
              <c:strCache>
                <c:ptCount val="15"/>
                <c:pt idx="0">
                  <c:v>POSITION</c:v>
                </c:pt>
                <c:pt idx="2">
                  <c:v>City Manager</c:v>
                </c:pt>
                <c:pt idx="3">
                  <c:v>Water Director</c:v>
                </c:pt>
                <c:pt idx="4">
                  <c:v>City Auditor</c:v>
                </c:pt>
                <c:pt idx="5">
                  <c:v>Legal Secretary</c:v>
                </c:pt>
                <c:pt idx="6">
                  <c:v>Utitlity Administrator</c:v>
                </c:pt>
                <c:pt idx="7">
                  <c:v>Field Oprations Crewleader</c:v>
                </c:pt>
                <c:pt idx="8">
                  <c:v>Assistant ITS Director</c:v>
                </c:pt>
                <c:pt idx="9">
                  <c:v>Account Technician</c:v>
                </c:pt>
                <c:pt idx="10">
                  <c:v>Compliance Specialist</c:v>
                </c:pt>
                <c:pt idx="11">
                  <c:v>Senior Libririan</c:v>
                </c:pt>
                <c:pt idx="12">
                  <c:v>Public Events Manager</c:v>
                </c:pt>
                <c:pt idx="13">
                  <c:v>Operations Manager</c:v>
                </c:pt>
                <c:pt idx="14">
                  <c:v>Libririan</c:v>
                </c:pt>
              </c:strCache>
            </c:strRef>
          </c:cat>
          <c:val>
            <c:numRef>
              <c:f>Sheet1!$G$5:$G$20</c:f>
              <c:numCache>
                <c:formatCode>General</c:formatCode>
                <c:ptCount val="16"/>
                <c:pt idx="0">
                  <c:v>2011</c:v>
                </c:pt>
                <c:pt idx="1">
                  <c:v>0</c:v>
                </c:pt>
                <c:pt idx="3" formatCode="&quot;$&quot;#,##0.00">
                  <c:v>12462.725</c:v>
                </c:pt>
                <c:pt idx="4" formatCode="&quot;$&quot;#,##0.00">
                  <c:v>5893.88</c:v>
                </c:pt>
                <c:pt idx="5" formatCode="&quot;$&quot;#,##0.00">
                  <c:v>5561.92</c:v>
                </c:pt>
                <c:pt idx="6" formatCode="&quot;$&quot;#,##0.00">
                  <c:v>7448.5950000000003</c:v>
                </c:pt>
                <c:pt idx="7" formatCode="&quot;$&quot;#,##0.00">
                  <c:v>7256.37</c:v>
                </c:pt>
                <c:pt idx="8" formatCode="&quot;$&quot;#,##0.00">
                  <c:v>2480.3200000000002</c:v>
                </c:pt>
                <c:pt idx="9" formatCode="&quot;$&quot;#,##0.00">
                  <c:v>2762.76</c:v>
                </c:pt>
                <c:pt idx="10" formatCode="&quot;$&quot;#,##0.00">
                  <c:v>2004.28</c:v>
                </c:pt>
                <c:pt idx="11" formatCode="&quot;$&quot;#,##0.00">
                  <c:v>1817.92</c:v>
                </c:pt>
                <c:pt idx="12" formatCode="&quot;$&quot;#,##0.00">
                  <c:v>2215.9499999999998</c:v>
                </c:pt>
                <c:pt idx="13" formatCode="&quot;$&quot;#,##0.00">
                  <c:v>2214.7950000000001</c:v>
                </c:pt>
                <c:pt idx="14" formatCode="&quot;$&quot;#,##0.00">
                  <c:v>2209.0749999999998</c:v>
                </c:pt>
                <c:pt idx="15" formatCode="&quot;$&quot;#,##0.00">
                  <c:v>1611.6000000000001</c:v>
                </c:pt>
              </c:numCache>
            </c:numRef>
          </c:val>
        </c:ser>
        <c:ser>
          <c:idx val="1"/>
          <c:order val="1"/>
          <c:tx>
            <c:strRef>
              <c:f>Sheet1!$H$5:$H$6</c:f>
              <c:strCache>
                <c:ptCount val="1"/>
                <c:pt idx="0">
                  <c:v>2011 SALARY</c:v>
                </c:pt>
              </c:strCache>
            </c:strRef>
          </c:tx>
          <c:spPr>
            <a:gradFill flip="none" rotWithShape="1">
              <a:gsLst>
                <a:gs pos="0">
                  <a:srgbClr val="FFFFFF">
                    <a:alpha val="75000"/>
                  </a:srgbClr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16200000" scaled="1"/>
              <a:tileRect/>
            </a:gradFill>
          </c:spPr>
          <c:cat>
            <c:strRef>
              <c:f>Sheet1!$C$6:$C$20</c:f>
              <c:strCache>
                <c:ptCount val="15"/>
                <c:pt idx="0">
                  <c:v>POSITION</c:v>
                </c:pt>
                <c:pt idx="2">
                  <c:v>City Manager</c:v>
                </c:pt>
                <c:pt idx="3">
                  <c:v>Water Director</c:v>
                </c:pt>
                <c:pt idx="4">
                  <c:v>City Auditor</c:v>
                </c:pt>
                <c:pt idx="5">
                  <c:v>Legal Secretary</c:v>
                </c:pt>
                <c:pt idx="6">
                  <c:v>Utitlity Administrator</c:v>
                </c:pt>
                <c:pt idx="7">
                  <c:v>Field Oprations Crewleader</c:v>
                </c:pt>
                <c:pt idx="8">
                  <c:v>Assistant ITS Director</c:v>
                </c:pt>
                <c:pt idx="9">
                  <c:v>Account Technician</c:v>
                </c:pt>
                <c:pt idx="10">
                  <c:v>Compliance Specialist</c:v>
                </c:pt>
                <c:pt idx="11">
                  <c:v>Senior Libririan</c:v>
                </c:pt>
                <c:pt idx="12">
                  <c:v>Public Events Manager</c:v>
                </c:pt>
                <c:pt idx="13">
                  <c:v>Operations Manager</c:v>
                </c:pt>
                <c:pt idx="14">
                  <c:v>Libririan</c:v>
                </c:pt>
              </c:strCache>
            </c:strRef>
          </c:cat>
          <c:val>
            <c:numRef>
              <c:f>Sheet1!$H$5:$H$20</c:f>
              <c:numCache>
                <c:formatCode>General</c:formatCode>
                <c:ptCount val="16"/>
                <c:pt idx="0">
                  <c:v>2011</c:v>
                </c:pt>
                <c:pt idx="1">
                  <c:v>0</c:v>
                </c:pt>
                <c:pt idx="3" formatCode="&quot;$&quot;#,##0.00">
                  <c:v>239057.72500000001</c:v>
                </c:pt>
                <c:pt idx="4" formatCode="&quot;$&quot;#,##0.00">
                  <c:v>153240.88</c:v>
                </c:pt>
                <c:pt idx="5" formatCode="&quot;$&quot;#,##0.00">
                  <c:v>144609.92000000001</c:v>
                </c:pt>
                <c:pt idx="6" formatCode="&quot;$&quot;#,##0.00">
                  <c:v>142877.595</c:v>
                </c:pt>
                <c:pt idx="7" formatCode="&quot;$&quot;#,##0.00">
                  <c:v>139190.37</c:v>
                </c:pt>
                <c:pt idx="8" formatCode="&quot;$&quot;#,##0.00">
                  <c:v>64488.32</c:v>
                </c:pt>
                <c:pt idx="9" formatCode="&quot;$&quot;#,##0.00">
                  <c:v>52994.76</c:v>
                </c:pt>
                <c:pt idx="10" formatCode="&quot;$&quot;#,##0.00">
                  <c:v>52111.28</c:v>
                </c:pt>
                <c:pt idx="11" formatCode="&quot;$&quot;#,##0.00">
                  <c:v>47265.919999999998</c:v>
                </c:pt>
                <c:pt idx="12" formatCode="&quot;$&quot;#,##0.00">
                  <c:v>42505.95</c:v>
                </c:pt>
                <c:pt idx="13" formatCode="&quot;$&quot;#,##0.00">
                  <c:v>42483.794999999998</c:v>
                </c:pt>
                <c:pt idx="14" formatCode="&quot;$&quot;#,##0.00">
                  <c:v>42374.074999999997</c:v>
                </c:pt>
                <c:pt idx="15" formatCode="&quot;$&quot;#,##0.00">
                  <c:v>41901.599999999999</c:v>
                </c:pt>
              </c:numCache>
            </c:numRef>
          </c:val>
        </c:ser>
        <c:dLbls/>
        <c:gapWidth val="75"/>
        <c:shape val="cylinder"/>
        <c:axId val="57612160"/>
        <c:axId val="57613696"/>
        <c:axId val="0"/>
      </c:bar3DChart>
      <c:catAx>
        <c:axId val="57612160"/>
        <c:scaling>
          <c:orientation val="minMax"/>
        </c:scaling>
        <c:axPos val="b"/>
        <c:minorGridlines/>
        <c:majorTickMark val="none"/>
        <c:tickLblPos val="nextTo"/>
        <c:crossAx val="57613696"/>
        <c:crosses val="autoZero"/>
        <c:auto val="1"/>
        <c:lblAlgn val="ctr"/>
        <c:lblOffset val="100"/>
      </c:catAx>
      <c:valAx>
        <c:axId val="57613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7612160"/>
        <c:crosses val="autoZero"/>
        <c:crossBetween val="between"/>
      </c:valAx>
    </c:plotArea>
    <c:legend>
      <c:legendPos val="b"/>
      <c:layout/>
    </c:legend>
    <c:plotVisOnly val="1"/>
  </c:chart>
  <c:spPr>
    <a:solidFill>
      <a:srgbClr val="9BBB59">
        <a:lumMod val="40000"/>
        <a:lumOff val="60000"/>
        <a:alpha val="82000"/>
      </a:srgbClr>
    </a:solidFill>
    <a:scene3d>
      <a:camera prst="orthographicFront"/>
      <a:lightRig rig="threePt" dir="t"/>
    </a:scene3d>
    <a:sp3d>
      <a:bevelT/>
      <a:bevelB w="101600" prst="riblet"/>
    </a:sp3d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66675</xdr:rowOff>
    </xdr:from>
    <xdr:to>
      <xdr:col>12</xdr:col>
      <xdr:colOff>485775</xdr:colOff>
      <xdr:row>24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zoomScaleNormal="100" workbookViewId="0">
      <selection activeCell="C7" sqref="C7"/>
    </sheetView>
  </sheetViews>
  <sheetFormatPr defaultRowHeight="12.75"/>
  <cols>
    <col min="1" max="2" width="15.7109375" style="21" customWidth="1"/>
    <col min="3" max="3" width="25.7109375" style="21" customWidth="1"/>
    <col min="4" max="4" width="13.7109375" style="22" customWidth="1"/>
    <col min="5" max="5" width="13.7109375" style="18" customWidth="1"/>
    <col min="6" max="6" width="13.7109375" style="19" customWidth="1"/>
    <col min="7" max="8" width="13.7109375" style="18" customWidth="1"/>
    <col min="9" max="16384" width="9.140625" style="14"/>
  </cols>
  <sheetData>
    <row r="1" spans="1:8" s="5" customFormat="1" ht="15.75" customHeight="1">
      <c r="A1" s="24" t="s">
        <v>0</v>
      </c>
      <c r="B1" s="24"/>
      <c r="C1" s="24"/>
      <c r="D1" s="2"/>
      <c r="E1" s="3"/>
      <c r="F1" s="4"/>
      <c r="G1" s="3"/>
      <c r="H1" s="3"/>
    </row>
    <row r="2" spans="1:8" s="5" customFormat="1">
      <c r="A2" s="24" t="s">
        <v>1</v>
      </c>
      <c r="B2" s="24"/>
      <c r="C2" s="24"/>
      <c r="D2" s="2"/>
      <c r="E2" s="3"/>
      <c r="F2" s="4"/>
      <c r="G2" s="3"/>
      <c r="H2" s="3"/>
    </row>
    <row r="3" spans="1:8" s="5" customFormat="1">
      <c r="A3" s="24" t="s">
        <v>2</v>
      </c>
      <c r="B3" s="24"/>
      <c r="C3" s="24"/>
      <c r="D3" s="2"/>
      <c r="E3" s="3"/>
      <c r="F3" s="4"/>
      <c r="G3" s="3"/>
      <c r="H3" s="3"/>
    </row>
    <row r="4" spans="1:8" s="5" customFormat="1">
      <c r="A4" s="1"/>
      <c r="B4" s="1"/>
      <c r="C4" s="1"/>
      <c r="D4" s="2"/>
      <c r="E4" s="3"/>
      <c r="F4" s="4"/>
      <c r="G4" s="3"/>
      <c r="H4" s="3"/>
    </row>
    <row r="5" spans="1:8" s="5" customFormat="1">
      <c r="A5" s="6"/>
      <c r="B5" s="6"/>
      <c r="C5" s="6"/>
      <c r="D5" s="7" t="s">
        <v>6</v>
      </c>
      <c r="E5" s="8">
        <v>2010</v>
      </c>
      <c r="F5" s="9" t="s">
        <v>9</v>
      </c>
      <c r="G5" s="8">
        <v>2011</v>
      </c>
      <c r="H5" s="8">
        <v>2011</v>
      </c>
    </row>
    <row r="6" spans="1:8" s="5" customFormat="1">
      <c r="A6" s="6" t="s">
        <v>3</v>
      </c>
      <c r="B6" s="6" t="s">
        <v>4</v>
      </c>
      <c r="C6" s="6" t="s">
        <v>5</v>
      </c>
      <c r="D6" s="7" t="s">
        <v>7</v>
      </c>
      <c r="E6" s="8" t="s">
        <v>8</v>
      </c>
      <c r="F6" s="9" t="s">
        <v>10</v>
      </c>
      <c r="G6" s="8" t="s">
        <v>11</v>
      </c>
      <c r="H6" s="8" t="s">
        <v>8</v>
      </c>
    </row>
    <row r="7" spans="1:8">
      <c r="A7" s="10"/>
      <c r="B7" s="10"/>
      <c r="C7" s="10"/>
      <c r="D7" s="11"/>
      <c r="E7" s="12"/>
      <c r="F7" s="13"/>
      <c r="G7" s="12"/>
      <c r="H7" s="12"/>
    </row>
    <row r="8" spans="1:8">
      <c r="A8" s="10" t="s">
        <v>12</v>
      </c>
      <c r="B8" s="10" t="s">
        <v>25</v>
      </c>
      <c r="C8" s="10" t="s">
        <v>37</v>
      </c>
      <c r="D8" s="11">
        <v>25</v>
      </c>
      <c r="E8" s="15">
        <v>226595</v>
      </c>
      <c r="F8" s="13">
        <f>IF(D8&gt;5,5.5%,4%)</f>
        <v>5.5E-2</v>
      </c>
      <c r="G8" s="15">
        <f>E8*F8</f>
        <v>12462.725</v>
      </c>
      <c r="H8" s="15">
        <f>E8+G8</f>
        <v>239057.72500000001</v>
      </c>
    </row>
    <row r="9" spans="1:8">
      <c r="A9" s="10" t="s">
        <v>13</v>
      </c>
      <c r="B9" s="10" t="s">
        <v>26</v>
      </c>
      <c r="C9" s="10" t="s">
        <v>38</v>
      </c>
      <c r="D9" s="11">
        <v>3</v>
      </c>
      <c r="E9" s="15">
        <v>147347</v>
      </c>
      <c r="F9" s="13">
        <f>IF(D9&gt;5,5.5%,4%)</f>
        <v>0.04</v>
      </c>
      <c r="G9" s="15">
        <f>E9*F9</f>
        <v>5893.88</v>
      </c>
      <c r="H9" s="15">
        <f>E9+G9</f>
        <v>153240.88</v>
      </c>
    </row>
    <row r="10" spans="1:8">
      <c r="A10" s="10" t="s">
        <v>14</v>
      </c>
      <c r="B10" s="10" t="s">
        <v>27</v>
      </c>
      <c r="C10" s="10" t="s">
        <v>39</v>
      </c>
      <c r="D10" s="11">
        <v>5</v>
      </c>
      <c r="E10" s="15">
        <v>139048</v>
      </c>
      <c r="F10" s="13">
        <f>IF(D10&gt;5,5.5%,4%)</f>
        <v>0.04</v>
      </c>
      <c r="G10" s="15">
        <f>E10*F10</f>
        <v>5561.92</v>
      </c>
      <c r="H10" s="15">
        <f>E10+G10</f>
        <v>144609.92000000001</v>
      </c>
    </row>
    <row r="11" spans="1:8">
      <c r="A11" s="10" t="s">
        <v>15</v>
      </c>
      <c r="B11" s="10" t="s">
        <v>28</v>
      </c>
      <c r="C11" s="10" t="s">
        <v>40</v>
      </c>
      <c r="D11" s="11">
        <v>10</v>
      </c>
      <c r="E11" s="15">
        <v>135429</v>
      </c>
      <c r="F11" s="13">
        <f>IF(D11&gt;5,5.5%,4%)</f>
        <v>5.5E-2</v>
      </c>
      <c r="G11" s="15">
        <f>E11*F11</f>
        <v>7448.5950000000003</v>
      </c>
      <c r="H11" s="15">
        <f>E11+G11</f>
        <v>142877.595</v>
      </c>
    </row>
    <row r="12" spans="1:8">
      <c r="A12" s="10" t="s">
        <v>16</v>
      </c>
      <c r="B12" s="10" t="s">
        <v>29</v>
      </c>
      <c r="C12" s="10" t="s">
        <v>41</v>
      </c>
      <c r="D12" s="11">
        <v>16</v>
      </c>
      <c r="E12" s="15">
        <v>131934</v>
      </c>
      <c r="F12" s="13">
        <f>IF(D12&gt;5,5.5%,4%)</f>
        <v>5.5E-2</v>
      </c>
      <c r="G12" s="15">
        <f>E12*F12</f>
        <v>7256.37</v>
      </c>
      <c r="H12" s="15">
        <f>E12+G12</f>
        <v>139190.37</v>
      </c>
    </row>
    <row r="13" spans="1:8">
      <c r="A13" s="10" t="s">
        <v>17</v>
      </c>
      <c r="B13" s="10" t="s">
        <v>30</v>
      </c>
      <c r="C13" s="10" t="s">
        <v>42</v>
      </c>
      <c r="D13" s="11">
        <v>1</v>
      </c>
      <c r="E13" s="15">
        <v>62008</v>
      </c>
      <c r="F13" s="13">
        <f>IF(D13&gt;5,5.5%,4%)</f>
        <v>0.04</v>
      </c>
      <c r="G13" s="15">
        <f>E13*F13</f>
        <v>2480.3200000000002</v>
      </c>
      <c r="H13" s="15">
        <f>E13+G13</f>
        <v>64488.32</v>
      </c>
    </row>
    <row r="14" spans="1:8">
      <c r="A14" s="10" t="s">
        <v>18</v>
      </c>
      <c r="B14" s="10" t="s">
        <v>31</v>
      </c>
      <c r="C14" s="10" t="s">
        <v>43</v>
      </c>
      <c r="D14" s="11">
        <v>6</v>
      </c>
      <c r="E14" s="15">
        <v>50232</v>
      </c>
      <c r="F14" s="13">
        <f>IF(D14&gt;5,5.5%,4%)</f>
        <v>5.5E-2</v>
      </c>
      <c r="G14" s="15">
        <f>E14*F14</f>
        <v>2762.76</v>
      </c>
      <c r="H14" s="15">
        <f>E14+G14</f>
        <v>52994.76</v>
      </c>
    </row>
    <row r="15" spans="1:8">
      <c r="A15" s="10" t="s">
        <v>19</v>
      </c>
      <c r="B15" s="10" t="s">
        <v>32</v>
      </c>
      <c r="C15" s="10" t="s">
        <v>44</v>
      </c>
      <c r="D15" s="11">
        <v>3</v>
      </c>
      <c r="E15" s="15">
        <v>50107</v>
      </c>
      <c r="F15" s="13">
        <f>IF(D15&gt;5,5.5%,4%)</f>
        <v>0.04</v>
      </c>
      <c r="G15" s="15">
        <f>E15*F15</f>
        <v>2004.28</v>
      </c>
      <c r="H15" s="15">
        <f>E15+G15</f>
        <v>52111.28</v>
      </c>
    </row>
    <row r="16" spans="1:8">
      <c r="A16" s="10" t="s">
        <v>20</v>
      </c>
      <c r="B16" s="10" t="s">
        <v>33</v>
      </c>
      <c r="C16" s="10" t="s">
        <v>45</v>
      </c>
      <c r="D16" s="11">
        <v>4</v>
      </c>
      <c r="E16" s="15">
        <v>45448</v>
      </c>
      <c r="F16" s="13">
        <f>IF(D16&gt;5,5.5%,4%)</f>
        <v>0.04</v>
      </c>
      <c r="G16" s="15">
        <f>E16*F16</f>
        <v>1817.92</v>
      </c>
      <c r="H16" s="15">
        <f>E16+G16</f>
        <v>47265.919999999998</v>
      </c>
    </row>
    <row r="17" spans="1:8">
      <c r="A17" s="10" t="s">
        <v>21</v>
      </c>
      <c r="B17" s="10" t="s">
        <v>34</v>
      </c>
      <c r="C17" s="10" t="s">
        <v>46</v>
      </c>
      <c r="D17" s="11">
        <v>17</v>
      </c>
      <c r="E17" s="15">
        <v>40290</v>
      </c>
      <c r="F17" s="13">
        <f>IF(D17&gt;5,5.5%,4%)</f>
        <v>5.5E-2</v>
      </c>
      <c r="G17" s="15">
        <f>E17*F17</f>
        <v>2215.9499999999998</v>
      </c>
      <c r="H17" s="15">
        <f>E17+G17</f>
        <v>42505.95</v>
      </c>
    </row>
    <row r="18" spans="1:8">
      <c r="A18" s="10" t="s">
        <v>23</v>
      </c>
      <c r="B18" s="10" t="s">
        <v>36</v>
      </c>
      <c r="C18" s="10" t="s">
        <v>48</v>
      </c>
      <c r="D18" s="11">
        <v>12</v>
      </c>
      <c r="E18" s="15">
        <v>40269</v>
      </c>
      <c r="F18" s="13">
        <f>IF(D18&gt;5,5.5%,4%)</f>
        <v>5.5E-2</v>
      </c>
      <c r="G18" s="15">
        <f>E18*F18</f>
        <v>2214.7950000000001</v>
      </c>
      <c r="H18" s="15">
        <f>E18+G18</f>
        <v>42483.794999999998</v>
      </c>
    </row>
    <row r="19" spans="1:8">
      <c r="A19" s="10" t="s">
        <v>57</v>
      </c>
      <c r="B19" s="10" t="s">
        <v>58</v>
      </c>
      <c r="C19" s="10" t="s">
        <v>54</v>
      </c>
      <c r="D19" s="11">
        <v>11</v>
      </c>
      <c r="E19" s="15">
        <v>40165</v>
      </c>
      <c r="F19" s="13">
        <f>IF(D19&gt;5,5.5%,4%)</f>
        <v>5.5E-2</v>
      </c>
      <c r="G19" s="15">
        <f>E19*F19</f>
        <v>2209.0749999999998</v>
      </c>
      <c r="H19" s="15">
        <f>E19+G19</f>
        <v>42374.074999999997</v>
      </c>
    </row>
    <row r="20" spans="1:8">
      <c r="A20" s="10" t="s">
        <v>22</v>
      </c>
      <c r="B20" s="10" t="s">
        <v>35</v>
      </c>
      <c r="C20" s="10" t="s">
        <v>47</v>
      </c>
      <c r="D20" s="11">
        <v>4</v>
      </c>
      <c r="E20" s="15">
        <v>40290</v>
      </c>
      <c r="F20" s="13">
        <f>IF(D20&gt;5,5.5%,4%)</f>
        <v>0.04</v>
      </c>
      <c r="G20" s="15">
        <f>E20*F20</f>
        <v>1611.6000000000001</v>
      </c>
      <c r="H20" s="15">
        <f>E20+G20</f>
        <v>41901.599999999999</v>
      </c>
    </row>
    <row r="21" spans="1:8" s="5" customFormat="1">
      <c r="A21" s="6" t="s">
        <v>24</v>
      </c>
      <c r="B21" s="6"/>
      <c r="C21" s="6"/>
      <c r="D21" s="7"/>
      <c r="E21" s="16">
        <f>SUM(E8:E20)</f>
        <v>1149162</v>
      </c>
      <c r="F21" s="9">
        <f>COUNTIF(F8:F20,5.5%)</f>
        <v>7</v>
      </c>
      <c r="G21" s="16">
        <f>SUM(G8:G20)</f>
        <v>55940.189999999995</v>
      </c>
      <c r="H21" s="16">
        <f>SUM(H8:H20)</f>
        <v>1205102.19</v>
      </c>
    </row>
    <row r="23" spans="1:8">
      <c r="A23" s="17" t="s">
        <v>49</v>
      </c>
      <c r="B23" s="17"/>
      <c r="C23" s="17"/>
      <c r="D23" s="17"/>
    </row>
    <row r="24" spans="1:8" ht="16.5">
      <c r="A24" s="23">
        <v>7</v>
      </c>
      <c r="B24" s="23"/>
      <c r="C24" s="23"/>
      <c r="D24" s="23"/>
    </row>
    <row r="25" spans="1:8">
      <c r="A25" s="17" t="s">
        <v>50</v>
      </c>
      <c r="B25" s="17"/>
      <c r="C25" s="17"/>
      <c r="D25" s="17"/>
    </row>
    <row r="26" spans="1:8" ht="16.5">
      <c r="A26" s="23">
        <v>6</v>
      </c>
      <c r="B26" s="23"/>
      <c r="C26" s="23"/>
      <c r="D26" s="23"/>
    </row>
    <row r="27" spans="1:8">
      <c r="A27" s="17" t="s">
        <v>51</v>
      </c>
      <c r="B27" s="17"/>
      <c r="C27" s="17"/>
      <c r="D27" s="17"/>
    </row>
    <row r="28" spans="1:8" ht="16.5">
      <c r="A28" s="23" t="s">
        <v>52</v>
      </c>
      <c r="B28" s="23"/>
      <c r="C28" s="23"/>
      <c r="D28" s="23"/>
    </row>
    <row r="29" spans="1:8">
      <c r="A29" s="17" t="s">
        <v>53</v>
      </c>
      <c r="B29" s="17"/>
      <c r="C29" s="17"/>
      <c r="D29" s="17"/>
    </row>
    <row r="30" spans="1:8" ht="16.5">
      <c r="A30" s="23" t="s">
        <v>59</v>
      </c>
      <c r="B30" s="23"/>
      <c r="C30" s="23"/>
      <c r="D30" s="23"/>
    </row>
    <row r="31" spans="1:8">
      <c r="A31" s="20" t="s">
        <v>55</v>
      </c>
      <c r="B31" s="20"/>
      <c r="C31" s="20"/>
      <c r="D31" s="20"/>
    </row>
    <row r="32" spans="1:8" ht="16.5">
      <c r="A32" s="23" t="s">
        <v>56</v>
      </c>
      <c r="B32" s="23"/>
      <c r="C32" s="23"/>
      <c r="D32" s="23"/>
    </row>
  </sheetData>
  <sortState ref="A8:H20">
    <sortCondition descending="1" ref="H8:H20"/>
  </sortState>
  <mergeCells count="12">
    <mergeCell ref="A29:D29"/>
    <mergeCell ref="A30:D30"/>
    <mergeCell ref="A32:D32"/>
    <mergeCell ref="A1:C1"/>
    <mergeCell ref="A2:C2"/>
    <mergeCell ref="A3:C3"/>
    <mergeCell ref="A23:D23"/>
    <mergeCell ref="A24:D24"/>
    <mergeCell ref="A25:D25"/>
    <mergeCell ref="A26:D26"/>
    <mergeCell ref="A27:D27"/>
    <mergeCell ref="A28:D28"/>
  </mergeCells>
  <pageMargins left="0.7" right="0.7" top="0.75" bottom="0.75" header="0.3" footer="0.3"/>
  <pageSetup orientation="portrait" r:id="rId1"/>
  <headerFooter>
    <oddHeader xml:space="preserve">&amp;LActivity 48 Raise&amp;CRaise&amp;R&amp;d
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zoomScaleNormal="100" workbookViewId="0">
      <selection activeCell="B7" sqref="B7"/>
    </sheetView>
  </sheetViews>
  <sheetFormatPr defaultRowHeight="15"/>
  <sheetData/>
  <pageMargins left="0.7" right="0.7" top="0.75" bottom="0.75" header="0.3" footer="0.3"/>
  <pageSetup orientation="portrait" r:id="rId1"/>
  <headerFooter>
    <oddHeader>&amp;LJ. Perry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MS Office</dc:subject>
  <dc:creator>J. Perry</dc:creator>
  <cp:lastModifiedBy>SPS</cp:lastModifiedBy>
  <dcterms:created xsi:type="dcterms:W3CDTF">2012-04-10T17:25:50Z</dcterms:created>
  <dcterms:modified xsi:type="dcterms:W3CDTF">2012-05-01T16:18:23Z</dcterms:modified>
</cp:coreProperties>
</file>